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<sst xmlns="http://schemas.openxmlformats.org/spreadsheetml/2006/main" count="168" uniqueCount="76">
  <si>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</si>
  <si>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</si>
  <si>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</si>
  <si>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</si>
  <si>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</si>
  <si>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</si>
  <si>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</si>
  <si>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</si>
  <si>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</si>
  <si>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</si>
  <si>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</si>
  <si>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</si>
  <si>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</si>
  <si>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</si>
  <si>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</si>
  <si>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</si>
  <si>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</si>
  <si>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</si>
  <si>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</si>
  <si>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</si>
  <si>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</si>
  <si>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</si>
  <si>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</si>
  <si>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</si>
  <si>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</si>
  <si>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</si>
  <si>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</si>
  <si>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</si>
  <si>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</si>
  <si>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</si>
  <si>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</si>
  <si>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</si>
  <si>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</si>
  <si>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</si>
  <si>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</si>
  <si>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</si>
  <si>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</si>
  <si>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</si>
  <si>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</si>
  <si>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</si>
  <si>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</si>
  <si>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</si>
  <si>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</si>
  <si>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</si>
  <si>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</si>
  <si>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</si>
  <si>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</si>
  <si>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</si>
  <si>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t>Select</t>
  </si>
  <si>
    <t>Tender Inviting Authority: Registrar on behalf of Director, IIT Patna</t>
  </si>
  <si>
    <t>Kg</t>
  </si>
  <si>
    <t>Sqm</t>
  </si>
  <si>
    <t>BI010125460001010000000000000515BI0100001113</t>
  </si>
  <si>
    <t>BI010121340001010000000000000515BI0100001112</t>
  </si>
  <si>
    <t>BI010132650001010000000000000515BI0100001113</t>
  </si>
  <si>
    <t>For Fixed Portion</t>
  </si>
  <si>
    <t>BI0101000101000125400000024520000515BI0100001112</t>
  </si>
  <si>
    <t>BI010103890010100012540000000000515BI0100001112</t>
  </si>
  <si>
    <t>Name of Work: Supply of Manpower for MS framing and Al partitionig works at various locations in the academic zone of IIT Patna.</t>
  </si>
  <si>
    <t>Contract No:  IITP/IWD/AZ/32/2023</t>
  </si>
  <si>
    <t>Anodised aluminium (anodised transparent or dyed to required shade according to IS: 1868, Mimimum anodic coating of grade AC 15)</t>
  </si>
  <si>
    <t>With float glass panes of 4.0, 5.0 &amp; 8.0  mm thickness</t>
  </si>
  <si>
    <r>
      <t>Fixing 12 mm thick Pre Laminated particle board flat pressed three layers of graded wood particle board conforming to IS:12823, Grade I Type II, in panelling fixed in Aluminium doors, window shutters and partition frames with C.P brass/ stainless steel screws etc. complete as per direction of Engineer In Charge.</t>
    </r>
    <r>
      <rPr>
        <b/>
        <sz val="11"/>
        <rFont val="Arial"/>
        <family val="2"/>
      </rPr>
      <t xml:space="preserve"> (All materials for the execution of the work shall be provided by IIT Patna)</t>
    </r>
  </si>
  <si>
    <r>
      <rPr>
        <sz val="11"/>
        <rFont val="Arial"/>
        <family val="2"/>
      </rPr>
      <t>Fixing glazing in aluminium door, window, ventilator shutters and partitions etc. with EPDM rubber / neoprene gasket etc. complete as per the architectural drawings and the directions of engineer-in-charge</t>
    </r>
    <r>
      <rPr>
        <b/>
        <sz val="11"/>
        <rFont val="Arial"/>
        <family val="2"/>
      </rPr>
      <t xml:space="preserve"> . (All materials for the execution of the work shall be provided by IIT Patna)</t>
    </r>
  </si>
  <si>
    <r>
      <rPr>
        <sz val="11"/>
        <rFont val="Arial"/>
        <family val="2"/>
      </rPr>
      <t>Fixing of shutters of doors, windows &amp; ventilators including providing and fixing hinges/ pivots and making provision for fixing of fittings wherever required including the cost of EPDM rubber / neoprene gasket required.</t>
    </r>
    <r>
      <rPr>
        <b/>
        <sz val="11"/>
        <rFont val="Arial"/>
        <family val="2"/>
      </rPr>
      <t xml:space="preserve">  (All materials for the execution of the work shall be provided by IIT Patna)</t>
    </r>
  </si>
  <si>
    <r>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t>
    </r>
    <r>
      <rPr>
        <b/>
        <sz val="11"/>
        <rFont val="Arial"/>
        <family val="2"/>
      </rPr>
      <t>(All materials for the execution of the work shall be provided by IIT Patna)</t>
    </r>
  </si>
  <si>
    <t>Pre Laminated Particle board with decorative lamination on both sides</t>
  </si>
  <si>
    <r>
      <t xml:space="preserve">Fixing of Structural work in single section, fixed with or without connecting plate including cutting, hoisting, fixing in position and applying a priming coat as per the direction of Enginner In Charge .  </t>
    </r>
    <r>
      <rPr>
        <b/>
        <sz val="11"/>
        <rFont val="Arial"/>
        <family val="2"/>
      </rPr>
      <t>(All materials for the execution of the work shall be provided by IIT Patna)</t>
    </r>
  </si>
  <si>
    <t>BI0125874560100010100000000000002356515BI0100001113</t>
  </si>
  <si>
    <t>BI012587456010001010000000052144400000515BI0100001113</t>
  </si>
  <si>
    <t>BI0101025980013652010000000000000513265555BI0100001112</t>
  </si>
  <si>
    <t>BI012587456010001010000000000000515B36259899I0100001113</t>
  </si>
  <si>
    <t>BI01010259800136520100000000000005985698555515BI0100001112</t>
  </si>
  <si>
    <t>INR One Lakh Forty Three Thousand Seven Hundred and Fifty Eight Only</t>
  </si>
  <si>
    <r>
      <t xml:space="preserve">(Labour Rate only) Estimated Rate including taxes, EPF, ESIC etc in
</t>
    </r>
    <r>
      <rPr>
        <b/>
        <sz val="11"/>
        <color indexed="10"/>
        <rFont val="Arial"/>
        <family val="2"/>
      </rPr>
      <t>Rs.      P</t>
    </r>
  </si>
  <si>
    <r>
      <t xml:space="preserve">TOTAL AMOUNT including Taxes, EPF &amp; ESIC in
</t>
    </r>
    <r>
      <rPr>
        <b/>
        <sz val="11"/>
        <color indexed="10"/>
        <rFont val="Arial"/>
        <family val="2"/>
      </rPr>
      <t>Rs.      P</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</si>
</sst>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1" fontId="6" fillId="0" borderId="11" xfId="59" applyNumberFormat="1" applyFont="1" applyFill="1" applyBorder="1" applyAlignment="1">
      <alignmen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6"/>
  <sheetViews>
    <sheetView showGridLines="0" zoomScale="75" zoomScaleNormal="75" zoomScalePageLayoutView="0" workbookViewId="0" topLeftCell="A1">
      <selection activeCell="F24" sqref="F24"/>
    </sheetView>
  </sheetViews>
  <sheetFormatPr defaultColWidth="9.140625" defaultRowHeight="15"/>
  <cols>
    <col min="1" max="1" width="14.8515625" style="28" customWidth="1"/>
    <col min="2" max="2" width="60.140625" style="28" customWidth="1"/>
    <col min="3" max="3" width="23.421875" style="28" hidden="1" customWidth="1"/>
    <col min="4" max="4" width="15.140625" style="28" customWidth="1"/>
    <col min="5" max="5" width="14.140625" style="28" customWidth="1"/>
    <col min="6" max="6" width="19.71093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0" t="s">
        <v>3</v>
      </c>
      <c r="B2" s="30" t="s">
        <v>41</v>
      </c>
      <c r="C2" s="30" t="s">
        <v>4</v>
      </c>
      <c r="D2" s="30" t="s">
        <v>5</v>
      </c>
      <c r="E2" s="30"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77" t="s">
        <v>49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1" t="s">
        <v>47</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01.25" customHeight="1">
      <c r="A11" s="11" t="s">
        <v>0</v>
      </c>
      <c r="B11" s="11" t="s">
        <v>15</v>
      </c>
      <c r="C11" s="11" t="s">
        <v>1</v>
      </c>
      <c r="D11" s="11" t="s">
        <v>16</v>
      </c>
      <c r="E11" s="11" t="s">
        <v>17</v>
      </c>
      <c r="F11" s="11" t="s">
        <v>74</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75</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237" customHeight="1">
      <c r="A13" s="34">
        <v>1</v>
      </c>
      <c r="B13" s="43" t="s">
        <v>65</v>
      </c>
      <c r="C13" s="36" t="s">
        <v>56</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32</v>
      </c>
      <c r="IG13" s="22" t="s">
        <v>33</v>
      </c>
      <c r="IH13" s="22">
        <v>10</v>
      </c>
      <c r="II13" s="22" t="s">
        <v>34</v>
      </c>
    </row>
    <row r="14" spans="1:243" s="21" customFormat="1" ht="24" customHeight="1">
      <c r="A14" s="34">
        <v>1.01</v>
      </c>
      <c r="B14" s="35" t="s">
        <v>55</v>
      </c>
      <c r="C14" s="36" t="s">
        <v>57</v>
      </c>
      <c r="D14" s="37"/>
      <c r="E14" s="15"/>
      <c r="F14" s="38"/>
      <c r="G14" s="16"/>
      <c r="H14" s="16"/>
      <c r="I14" s="38"/>
      <c r="J14" s="17"/>
      <c r="K14" s="18"/>
      <c r="L14" s="18"/>
      <c r="M14" s="19"/>
      <c r="N14" s="20"/>
      <c r="O14" s="20"/>
      <c r="P14" s="39"/>
      <c r="Q14" s="20"/>
      <c r="R14" s="20"/>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c r="BB14" s="42"/>
      <c r="BC14" s="43"/>
      <c r="IE14" s="22">
        <v>1</v>
      </c>
      <c r="IF14" s="22" t="s">
        <v>32</v>
      </c>
      <c r="IG14" s="22" t="s">
        <v>33</v>
      </c>
      <c r="IH14" s="22">
        <v>10</v>
      </c>
      <c r="II14" s="22" t="s">
        <v>34</v>
      </c>
    </row>
    <row r="15" spans="1:243" s="21" customFormat="1" ht="46.5" customHeight="1">
      <c r="A15" s="34">
        <v>1.02</v>
      </c>
      <c r="B15" s="43" t="s">
        <v>60</v>
      </c>
      <c r="C15" s="36" t="s">
        <v>52</v>
      </c>
      <c r="D15" s="60">
        <v>400</v>
      </c>
      <c r="E15" s="15" t="s">
        <v>50</v>
      </c>
      <c r="F15" s="61">
        <v>118</v>
      </c>
      <c r="G15" s="23"/>
      <c r="H15" s="16"/>
      <c r="I15" s="38" t="s">
        <v>36</v>
      </c>
      <c r="J15" s="17">
        <f>IF(I15="Less(-)",-1,1)</f>
        <v>1</v>
      </c>
      <c r="K15" s="18" t="s">
        <v>42</v>
      </c>
      <c r="L15" s="18" t="s">
        <v>6</v>
      </c>
      <c r="M15" s="44"/>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2">
        <f>total_amount_ba($B$2,$D$2,D15,F15,J15,K15,M15)</f>
        <v>47200</v>
      </c>
      <c r="BB15" s="67">
        <f>BA15+SUM(N15:AZ15)</f>
        <v>47200</v>
      </c>
      <c r="BC15" s="43" t="str">
        <f>SpellNumber(L15,BB15)</f>
        <v>INR  Forty Seven Thousand Two Hundred    Only</v>
      </c>
      <c r="IE15" s="22">
        <v>1.01</v>
      </c>
      <c r="IF15" s="22" t="s">
        <v>37</v>
      </c>
      <c r="IG15" s="22" t="s">
        <v>33</v>
      </c>
      <c r="IH15" s="22">
        <v>123.223</v>
      </c>
      <c r="II15" s="22" t="s">
        <v>35</v>
      </c>
    </row>
    <row r="16" spans="1:243" s="21" customFormat="1" ht="84" customHeight="1">
      <c r="A16" s="34">
        <v>2</v>
      </c>
      <c r="B16" s="35" t="s">
        <v>64</v>
      </c>
      <c r="C16" s="36" t="s">
        <v>53</v>
      </c>
      <c r="D16" s="37"/>
      <c r="E16" s="15"/>
      <c r="F16" s="38"/>
      <c r="G16" s="16"/>
      <c r="H16" s="16"/>
      <c r="I16" s="38"/>
      <c r="J16" s="17"/>
      <c r="K16" s="18"/>
      <c r="L16" s="18"/>
      <c r="M16" s="19"/>
      <c r="N16" s="20"/>
      <c r="O16" s="20"/>
      <c r="P16" s="39"/>
      <c r="Q16" s="20"/>
      <c r="R16" s="20"/>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c r="BB16" s="42"/>
      <c r="BC16" s="43"/>
      <c r="IE16" s="22">
        <v>1</v>
      </c>
      <c r="IF16" s="22" t="s">
        <v>32</v>
      </c>
      <c r="IG16" s="22" t="s">
        <v>33</v>
      </c>
      <c r="IH16" s="22">
        <v>10</v>
      </c>
      <c r="II16" s="22" t="s">
        <v>34</v>
      </c>
    </row>
    <row r="17" spans="1:243" s="21" customFormat="1" ht="46.5" customHeight="1">
      <c r="A17" s="34">
        <v>2.01</v>
      </c>
      <c r="B17" s="43" t="s">
        <v>60</v>
      </c>
      <c r="C17" s="36" t="s">
        <v>54</v>
      </c>
      <c r="D17" s="60">
        <v>100</v>
      </c>
      <c r="E17" s="15" t="s">
        <v>50</v>
      </c>
      <c r="F17" s="61">
        <v>206</v>
      </c>
      <c r="G17" s="23"/>
      <c r="H17" s="16"/>
      <c r="I17" s="38" t="s">
        <v>36</v>
      </c>
      <c r="J17" s="17">
        <f>IF(I17="Less(-)",-1,1)</f>
        <v>1</v>
      </c>
      <c r="K17" s="18" t="s">
        <v>42</v>
      </c>
      <c r="L17" s="18" t="s">
        <v>6</v>
      </c>
      <c r="M17" s="44"/>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2">
        <f>total_amount_ba($B$2,$D$2,D17,F17,J17,K17,M17)</f>
        <v>20600</v>
      </c>
      <c r="BB17" s="67">
        <f>BA17+SUM(N17:AZ17)</f>
        <v>20600</v>
      </c>
      <c r="BC17" s="43" t="str">
        <f>SpellNumber(L17,BB17)</f>
        <v>INR  Twenty Thousand Six Hundred    Only</v>
      </c>
      <c r="IE17" s="22">
        <v>1.01</v>
      </c>
      <c r="IF17" s="22" t="s">
        <v>37</v>
      </c>
      <c r="IG17" s="22" t="s">
        <v>33</v>
      </c>
      <c r="IH17" s="22">
        <v>123.223</v>
      </c>
      <c r="II17" s="22" t="s">
        <v>35</v>
      </c>
    </row>
    <row r="18" spans="1:243" s="21" customFormat="1" ht="81" customHeight="1">
      <c r="A18" s="34">
        <v>3</v>
      </c>
      <c r="B18" s="35" t="s">
        <v>63</v>
      </c>
      <c r="C18" s="36" t="s">
        <v>72</v>
      </c>
      <c r="D18" s="37"/>
      <c r="E18" s="15"/>
      <c r="F18" s="38"/>
      <c r="G18" s="16"/>
      <c r="H18" s="16"/>
      <c r="I18" s="38"/>
      <c r="J18" s="17"/>
      <c r="K18" s="18"/>
      <c r="L18" s="18"/>
      <c r="M18" s="19"/>
      <c r="N18" s="20"/>
      <c r="O18" s="20"/>
      <c r="P18" s="39"/>
      <c r="Q18" s="20"/>
      <c r="R18" s="20"/>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c r="BB18" s="42"/>
      <c r="BC18" s="43"/>
      <c r="IE18" s="22">
        <v>1</v>
      </c>
      <c r="IF18" s="22" t="s">
        <v>32</v>
      </c>
      <c r="IG18" s="22" t="s">
        <v>33</v>
      </c>
      <c r="IH18" s="22">
        <v>10</v>
      </c>
      <c r="II18" s="22" t="s">
        <v>34</v>
      </c>
    </row>
    <row r="19" spans="1:243" s="21" customFormat="1" ht="46.5" customHeight="1">
      <c r="A19" s="34">
        <v>3.01</v>
      </c>
      <c r="B19" s="43" t="s">
        <v>61</v>
      </c>
      <c r="C19" s="36" t="s">
        <v>71</v>
      </c>
      <c r="D19" s="60">
        <v>36</v>
      </c>
      <c r="E19" s="15" t="s">
        <v>51</v>
      </c>
      <c r="F19" s="61">
        <v>573</v>
      </c>
      <c r="G19" s="23"/>
      <c r="H19" s="16"/>
      <c r="I19" s="38" t="s">
        <v>36</v>
      </c>
      <c r="J19" s="17">
        <f>IF(I19="Less(-)",-1,1)</f>
        <v>1</v>
      </c>
      <c r="K19" s="18" t="s">
        <v>42</v>
      </c>
      <c r="L19" s="18" t="s">
        <v>6</v>
      </c>
      <c r="M19" s="44"/>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2">
        <f>total_amount_ba($B$2,$D$2,D19,F19,J19,K19,M19)</f>
        <v>20628</v>
      </c>
      <c r="BB19" s="67">
        <f>BA19+SUM(N19:AZ19)</f>
        <v>20628</v>
      </c>
      <c r="BC19" s="43" t="str">
        <f>SpellNumber(L19,BB19)</f>
        <v>INR  Twenty Thousand Six Hundred &amp; Twenty Eight  Only</v>
      </c>
      <c r="IE19" s="22">
        <v>1.01</v>
      </c>
      <c r="IF19" s="22" t="s">
        <v>37</v>
      </c>
      <c r="IG19" s="22" t="s">
        <v>33</v>
      </c>
      <c r="IH19" s="22">
        <v>123.223</v>
      </c>
      <c r="II19" s="22" t="s">
        <v>35</v>
      </c>
    </row>
    <row r="20" spans="1:243" s="21" customFormat="1" ht="108.75" customHeight="1">
      <c r="A20" s="34">
        <v>4</v>
      </c>
      <c r="B20" s="43" t="s">
        <v>62</v>
      </c>
      <c r="C20" s="36" t="s">
        <v>70</v>
      </c>
      <c r="D20" s="37"/>
      <c r="E20" s="15"/>
      <c r="F20" s="38"/>
      <c r="G20" s="16"/>
      <c r="H20" s="16"/>
      <c r="I20" s="38"/>
      <c r="J20" s="17"/>
      <c r="K20" s="18"/>
      <c r="L20" s="18"/>
      <c r="M20" s="19"/>
      <c r="N20" s="20"/>
      <c r="O20" s="20"/>
      <c r="P20" s="39"/>
      <c r="Q20" s="20"/>
      <c r="R20" s="20"/>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c r="BB20" s="42"/>
      <c r="BC20" s="43"/>
      <c r="IE20" s="22">
        <v>1</v>
      </c>
      <c r="IF20" s="22" t="s">
        <v>32</v>
      </c>
      <c r="IG20" s="22" t="s">
        <v>33</v>
      </c>
      <c r="IH20" s="22">
        <v>10</v>
      </c>
      <c r="II20" s="22" t="s">
        <v>34</v>
      </c>
    </row>
    <row r="21" spans="1:243" s="21" customFormat="1" ht="46.5" customHeight="1">
      <c r="A21" s="34">
        <v>4.01</v>
      </c>
      <c r="B21" s="43" t="s">
        <v>66</v>
      </c>
      <c r="C21" s="36" t="s">
        <v>69</v>
      </c>
      <c r="D21" s="60">
        <v>120</v>
      </c>
      <c r="E21" s="15" t="s">
        <v>51</v>
      </c>
      <c r="F21" s="61">
        <v>295.98</v>
      </c>
      <c r="G21" s="23"/>
      <c r="H21" s="16"/>
      <c r="I21" s="38" t="s">
        <v>36</v>
      </c>
      <c r="J21" s="17">
        <f>IF(I21="Less(-)",-1,1)</f>
        <v>1</v>
      </c>
      <c r="K21" s="18" t="s">
        <v>42</v>
      </c>
      <c r="L21" s="18" t="s">
        <v>6</v>
      </c>
      <c r="M21" s="44"/>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2">
        <f>total_amount_ba($B$2,$D$2,D21,F21,J21,K21,M21)</f>
        <v>35517.6</v>
      </c>
      <c r="BB21" s="67">
        <f>BA21+SUM(N21:AZ21)</f>
        <v>35517.6</v>
      </c>
      <c r="BC21" s="43" t="str">
        <f>SpellNumber(L21,BB21)</f>
        <v>INR  Thirty Five Thousand Five Hundred &amp; Seventeen  and Paise Sixty Only</v>
      </c>
      <c r="IE21" s="22">
        <v>1.01</v>
      </c>
      <c r="IF21" s="22" t="s">
        <v>37</v>
      </c>
      <c r="IG21" s="22" t="s">
        <v>33</v>
      </c>
      <c r="IH21" s="22">
        <v>123.223</v>
      </c>
      <c r="II21" s="22" t="s">
        <v>35</v>
      </c>
    </row>
    <row r="22" spans="1:243" s="21" customFormat="1" ht="73.5" customHeight="1">
      <c r="A22" s="34">
        <v>5</v>
      </c>
      <c r="B22" s="43" t="s">
        <v>67</v>
      </c>
      <c r="C22" s="36" t="s">
        <v>68</v>
      </c>
      <c r="D22" s="60">
        <v>796</v>
      </c>
      <c r="E22" s="15" t="s">
        <v>50</v>
      </c>
      <c r="F22" s="61">
        <v>24.89</v>
      </c>
      <c r="G22" s="23"/>
      <c r="H22" s="16"/>
      <c r="I22" s="38" t="s">
        <v>36</v>
      </c>
      <c r="J22" s="17">
        <f>IF(I22="Less(-)",-1,1)</f>
        <v>1</v>
      </c>
      <c r="K22" s="18" t="s">
        <v>42</v>
      </c>
      <c r="L22" s="18" t="s">
        <v>6</v>
      </c>
      <c r="M22" s="44"/>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2">
        <f>total_amount_ba($B$2,$D$2,D22,F22,J22,K22,M22)</f>
        <v>19812.44</v>
      </c>
      <c r="BB22" s="67">
        <f>BA22+SUM(N22:AZ22)</f>
        <v>19812.44</v>
      </c>
      <c r="BC22" s="43" t="str">
        <f>SpellNumber(L22,BB22)</f>
        <v>INR  Nineteen Thousand Eight Hundred &amp; Twelve  and Paise Forty Four Only</v>
      </c>
      <c r="IE22" s="22">
        <v>1.01</v>
      </c>
      <c r="IF22" s="22" t="s">
        <v>37</v>
      </c>
      <c r="IG22" s="22" t="s">
        <v>33</v>
      </c>
      <c r="IH22" s="22">
        <v>123.223</v>
      </c>
      <c r="II22" s="22" t="s">
        <v>35</v>
      </c>
    </row>
    <row r="23" spans="1:243" s="21" customFormat="1" ht="34.5" customHeight="1">
      <c r="A23" s="46" t="s">
        <v>40</v>
      </c>
      <c r="B23" s="47"/>
      <c r="C23" s="48"/>
      <c r="D23" s="49"/>
      <c r="E23" s="49"/>
      <c r="F23" s="49"/>
      <c r="G23" s="49"/>
      <c r="H23" s="50"/>
      <c r="I23" s="50"/>
      <c r="J23" s="50"/>
      <c r="K23" s="50"/>
      <c r="L23" s="51"/>
      <c r="BA23" s="69">
        <f>SUM(BA13:BA22)</f>
        <v>143758</v>
      </c>
      <c r="BB23" s="66">
        <f>SUM(BB13:BB21)</f>
        <v>123945.6</v>
      </c>
      <c r="BC23" s="43" t="s">
        <v>73</v>
      </c>
      <c r="IE23" s="22">
        <v>4</v>
      </c>
      <c r="IF23" s="22" t="s">
        <v>38</v>
      </c>
      <c r="IG23" s="22" t="s">
        <v>39</v>
      </c>
      <c r="IH23" s="22">
        <v>10</v>
      </c>
      <c r="II23" s="22" t="s">
        <v>35</v>
      </c>
    </row>
    <row r="24" spans="1:243" s="26" customFormat="1" ht="33.75" customHeight="1">
      <c r="A24" s="47" t="s">
        <v>44</v>
      </c>
      <c r="B24" s="52"/>
      <c r="C24" s="24"/>
      <c r="D24" s="53"/>
      <c r="E24" s="54" t="s">
        <v>48</v>
      </c>
      <c r="F24" s="64"/>
      <c r="G24" s="55"/>
      <c r="H24" s="25"/>
      <c r="I24" s="25"/>
      <c r="J24" s="25"/>
      <c r="K24" s="56"/>
      <c r="L24" s="57"/>
      <c r="M24" s="58"/>
      <c r="O24" s="21"/>
      <c r="P24" s="21"/>
      <c r="Q24" s="21"/>
      <c r="R24" s="21"/>
      <c r="S24" s="21"/>
      <c r="BA24" s="63">
        <f>IF(ISBLANK(F24),0,IF(E24="Excess (+)",ROUND(BA23+(BA23*F24),2),IF(E24="Less (-)",ROUND(BA23+(BA23*F24*(-1)),2),IF(E24="At Par",BA23,0))))</f>
        <v>0</v>
      </c>
      <c r="BB24" s="65">
        <f>ROUND(BA24,0)</f>
        <v>0</v>
      </c>
      <c r="BC24" s="43" t="str">
        <f>SpellNumber($E$2,BA24)</f>
        <v>INR Zero Only</v>
      </c>
      <c r="IE24" s="27"/>
      <c r="IF24" s="27"/>
      <c r="IG24" s="27"/>
      <c r="IH24" s="27"/>
      <c r="II24" s="27"/>
    </row>
    <row r="25" spans="1:243" s="26" customFormat="1" ht="41.25" customHeight="1">
      <c r="A25" s="46" t="s">
        <v>43</v>
      </c>
      <c r="B25" s="46"/>
      <c r="C25" s="73" t="str">
        <f>SpellNumber($E$2,BA24)</f>
        <v>INR Zero Only</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E25" s="27"/>
      <c r="IF25" s="27"/>
      <c r="IG25" s="27"/>
      <c r="IH25" s="27"/>
      <c r="II25" s="27"/>
    </row>
    <row r="26" spans="3:243" s="12" customFormat="1" ht="15">
      <c r="C26" s="28"/>
      <c r="D26" s="28"/>
      <c r="E26" s="28"/>
      <c r="F26" s="28"/>
      <c r="G26" s="28"/>
      <c r="H26" s="28"/>
      <c r="I26" s="28"/>
      <c r="J26" s="28"/>
      <c r="K26" s="28"/>
      <c r="L26" s="28"/>
      <c r="M26" s="28"/>
      <c r="O26" s="28"/>
      <c r="BA26" s="28"/>
      <c r="BC26" s="28"/>
      <c r="IE26" s="13"/>
      <c r="IF26" s="13"/>
      <c r="IG26" s="13"/>
      <c r="IH26" s="13"/>
      <c r="II26" s="13"/>
    </row>
    <row r="40" ht="15"/>
    <row r="41" ht="15"/>
    <row r="42" ht="15"/>
    <row r="43" ht="15"/>
    <row r="44" ht="15"/>
    <row r="45" ht="15"/>
    <row r="46" ht="15"/>
    <row r="48" ht="15"/>
    <row r="49" ht="15"/>
    <row r="50" ht="15"/>
    <row r="51" ht="15"/>
    <row r="52" ht="15"/>
    <row r="53" ht="15"/>
  </sheetData>
  <sheetProtection password="C806" sheet="1" selectLockedCells="1"/>
  <mergeCells count="8">
    <mergeCell ref="A9:BC9"/>
    <mergeCell ref="C25:BC25"/>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allowBlank="1" showInputMessage="1" showErrorMessage="1" sqref="L15 L16 L17 L18 L19 L20 L21 L13 L14 L2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5 M19 M17 M21:M2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C2">
      <formula1>"Normal, SingleWindow, Alternate"</formula1>
    </dataValidation>
    <dataValidation type="list" allowBlank="1" showInputMessage="1" showErrorMessage="1" sqref="E24">
      <formula1>"Select, Excess (+), Less (-)"</formula1>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allowBlank="1" showInputMessage="1" showErrorMessage="1" promptTitle="Itemcode/Make" prompt="Please enter text" sqref="C13:C22"/>
    <dataValidation type="decimal" allowBlank="1" showInputMessage="1" showErrorMessage="1" errorTitle="Invalid Entry" error="Only Numeric Values are allowed. " sqref="A13:A22">
      <formula1>0</formula1>
      <formula2>999999999999999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type="list" allowBlank="1" showInputMessage="1" showErrorMessage="1" sqref="K13:K22">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2015-01-07T05:41:29Z</cp:lastPrinted>
  <dcterms:created xsi:type="dcterms:W3CDTF">2009-01-30T06:42:42Z</dcterms:created>
  <dcterms:modified xsi:type="dcterms:W3CDTF">2023-12-15T07:12:10Z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