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<sst xmlns="http://schemas.openxmlformats.org/spreadsheetml/2006/main" count="111" uniqueCount="59">
  <si>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</si>
  <si>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</si>
  <si>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</si>
  <si>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</si>
  <si>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</si>
  <si>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</si>
  <si>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</si>
  <si>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</si>
  <si>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</si>
  <si>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</si>
  <si>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</si>
  <si>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</si>
  <si>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</si>
  <si>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</si>
  <si>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</si>
  <si>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</si>
  <si>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</si>
  <si>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</si>
  <si>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</si>
  <si>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</si>
  <si>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</si>
  <si>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</si>
  <si>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</si>
  <si>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</si>
  <si>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</si>
  <si>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</si>
  <si>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</si>
  <si>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</si>
  <si>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</si>
  <si>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</si>
  <si>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</si>
  <si>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</si>
  <si>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</si>
  <si>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</si>
  <si>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</si>
  <si>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</si>
  <si>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</si>
  <si>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</si>
  <si>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</si>
  <si>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</si>
  <si>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</si>
  <si>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</si>
  <si>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</si>
  <si>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</si>
  <si>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</si>
  <si>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</si>
  <si>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</si>
  <si>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</si>
  <si>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</si>
  <si>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</si>
  <si>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</si>
  <si>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</si>
  <si>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</si>
  <si>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Registrar, IIT Patna</t>
  </si>
  <si>
    <t>Name of Work: Providing and fixing of wall panelling of meeting room of IWD at 3rd floor, Admin building of IIT Patna</t>
  </si>
  <si>
    <t>Contract No:   IITP/IWD/AZ/ 28 /2023</t>
  </si>
  <si>
    <t>WPC Panelling</t>
  </si>
  <si>
    <t>Providing and fixing of WPC wall pannels of required shade, Size  155mm W x 2930mm L x 18 mm Thickness, Surface Finishing  wooden finish, ready to Install, and durable, along with all can be fixed on walls as per the direction of Engineer In Charge.</t>
  </si>
  <si>
    <t>Sqm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</si>
</sst>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8" fillId="0" borderId="11" xfId="59" applyNumberFormat="1" applyFont="1" applyFill="1" applyBorder="1" applyAlignment="1">
      <alignment vertical="top"/>
      <protection/>
    </xf>
    <xf numFmtId="10" fontId="69"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5"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30" t="s">
        <v>3</v>
      </c>
      <c r="B2" s="30" t="s">
        <v>43</v>
      </c>
      <c r="C2" s="30" t="s">
        <v>4</v>
      </c>
      <c r="D2" s="30" t="s">
        <v>5</v>
      </c>
      <c r="E2" s="30"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7" t="s">
        <v>53</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1" t="s">
        <v>49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9" t="s">
        <v>50</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6.5" customHeight="1">
      <c r="A13" s="34">
        <v>1</v>
      </c>
      <c r="B13" s="35" t="s">
        <v>56</v>
      </c>
      <c r="C13" s="36" t="s">
        <v>32</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33</v>
      </c>
      <c r="IG13" s="22" t="s">
        <v>34</v>
      </c>
      <c r="IH13" s="22">
        <v>10</v>
      </c>
      <c r="II13" s="22" t="s">
        <v>35</v>
      </c>
    </row>
    <row r="14" spans="1:243" s="21" customFormat="1" ht="93.75" customHeight="1">
      <c r="A14" s="34">
        <v>1.01</v>
      </c>
      <c r="B14" s="43" t="s">
        <v>57</v>
      </c>
      <c r="C14" s="36" t="s">
        <v>36</v>
      </c>
      <c r="D14" s="60">
        <v>80</v>
      </c>
      <c r="E14" s="15" t="s">
        <v>58</v>
      </c>
      <c r="F14" s="61">
        <v>2494</v>
      </c>
      <c r="G14" s="23"/>
      <c r="H14" s="16"/>
      <c r="I14" s="38" t="s">
        <v>38</v>
      </c>
      <c r="J14" s="17">
        <f>IF(I14="Less(-)",-1,1)</f>
        <v>1</v>
      </c>
      <c r="K14" s="18" t="s">
        <v>44</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2">
        <f>total_amount_ba($B$2,$D$2,D14,F14,J14,K14,M14)</f>
        <v>199520</v>
      </c>
      <c r="BB14" s="68">
        <f>BA14+SUM(N14:AZ14)</f>
        <v>199520</v>
      </c>
      <c r="BC14" s="43" t="str">
        <f>SpellNumber(L14,BB14)</f>
        <v>INR  One Lakh Ninety Nine Thousand Five Hundred &amp; Twenty  Only</v>
      </c>
      <c r="IE14" s="22">
        <v>1.01</v>
      </c>
      <c r="IF14" s="22" t="s">
        <v>39</v>
      </c>
      <c r="IG14" s="22" t="s">
        <v>34</v>
      </c>
      <c r="IH14" s="22">
        <v>123.223</v>
      </c>
      <c r="II14" s="22" t="s">
        <v>37</v>
      </c>
    </row>
    <row r="15" spans="1:243" s="21" customFormat="1" ht="34.5" customHeight="1">
      <c r="A15" s="46" t="s">
        <v>42</v>
      </c>
      <c r="B15" s="47"/>
      <c r="C15" s="48"/>
      <c r="D15" s="49"/>
      <c r="E15" s="49"/>
      <c r="F15" s="49"/>
      <c r="G15" s="49"/>
      <c r="H15" s="50"/>
      <c r="I15" s="50"/>
      <c r="J15" s="50"/>
      <c r="K15" s="50"/>
      <c r="L15" s="51"/>
      <c r="BA15" s="63">
        <f>SUM(BA13:BA14)</f>
        <v>199520</v>
      </c>
      <c r="BB15" s="67">
        <f>SUM(BB13:BB14)</f>
        <v>199520</v>
      </c>
      <c r="BC15" s="43" t="str">
        <f>SpellNumber($E$2,BB15)</f>
        <v>INR  One Lakh Ninety Nine Thousand Five Hundred &amp; Twenty  Only</v>
      </c>
      <c r="IE15" s="22">
        <v>4</v>
      </c>
      <c r="IF15" s="22" t="s">
        <v>40</v>
      </c>
      <c r="IG15" s="22" t="s">
        <v>41</v>
      </c>
      <c r="IH15" s="22">
        <v>10</v>
      </c>
      <c r="II15" s="22" t="s">
        <v>37</v>
      </c>
    </row>
    <row r="16" spans="1:243" s="26" customFormat="1" ht="33.75" customHeight="1">
      <c r="A16" s="47" t="s">
        <v>46</v>
      </c>
      <c r="B16" s="52"/>
      <c r="C16" s="24"/>
      <c r="D16" s="53"/>
      <c r="E16" s="54" t="s">
        <v>52</v>
      </c>
      <c r="F16" s="65"/>
      <c r="G16" s="55"/>
      <c r="H16" s="25"/>
      <c r="I16" s="25"/>
      <c r="J16" s="25"/>
      <c r="K16" s="56"/>
      <c r="L16" s="57"/>
      <c r="M16" s="58"/>
      <c r="O16" s="21"/>
      <c r="P16" s="21"/>
      <c r="Q16" s="21"/>
      <c r="R16" s="21"/>
      <c r="S16" s="21"/>
      <c r="BA16" s="64">
        <f>IF(ISBLANK(F16),0,IF(E16="Excess (+)",ROUND(BA15+(BA15*F16),2),IF(E16="Less (-)",ROUND(BA15+(BA15*F16*(-1)),2),IF(E16="At Par",BA15,0))))</f>
        <v>0</v>
      </c>
      <c r="BB16" s="66">
        <f>ROUND(BA16,0)</f>
        <v>0</v>
      </c>
      <c r="BC16" s="43" t="str">
        <f>SpellNumber($E$2,BA16)</f>
        <v>INR Zero Only</v>
      </c>
      <c r="IE16" s="27"/>
      <c r="IF16" s="27"/>
      <c r="IG16" s="27"/>
      <c r="IH16" s="27"/>
      <c r="II16" s="27"/>
    </row>
    <row r="17" spans="1:243" s="26" customFormat="1" ht="41.25" customHeight="1">
      <c r="A17" s="46" t="s">
        <v>45</v>
      </c>
      <c r="B17" s="46"/>
      <c r="C17" s="73" t="str">
        <f>SpellNumber($E$2,BA16)</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C998"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L13 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list" allowBlank="1" showInputMessage="1" showErrorMessage="1" sqref="E16">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2015-01-07T05:41:29Z</cp:lastPrinted>
  <dcterms:created xsi:type="dcterms:W3CDTF">2009-01-30T06:42:42Z</dcterms:created>
  <dcterms:modified xsi:type="dcterms:W3CDTF">2023-11-24T06:39:18Z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